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7"/>
  </bookViews>
  <sheets>
    <sheet name="Q1" sheetId="1" r:id="rId1"/>
    <sheet name="Q2" sheetId="2" r:id="rId2"/>
    <sheet name="Q3" sheetId="3" r:id="rId3"/>
    <sheet name="Q4" sheetId="4" r:id="rId4"/>
    <sheet name="Q5" sheetId="5" r:id="rId5"/>
    <sheet name="Q6,Q7&amp;Q8" sheetId="6" r:id="rId6"/>
    <sheet name="Q9" sheetId="7" r:id="rId7"/>
    <sheet name="Q10&amp;Q11" sheetId="8" r:id="rId8"/>
  </sheets>
  <definedNames>
    <definedName name="solver_adj" localSheetId="7" hidden="1">'Q10&amp;Q11'!$B$11:$C$11</definedName>
    <definedName name="solver_adj" localSheetId="6" hidden="1">'Q9'!$B$26:$F$26</definedName>
    <definedName name="solver_cvg" localSheetId="7" hidden="1">0.0001</definedName>
    <definedName name="solver_cvg" localSheetId="6" hidden="1">0.0001</definedName>
    <definedName name="solver_drv" localSheetId="7" hidden="1">1</definedName>
    <definedName name="solver_drv" localSheetId="6" hidden="1">1</definedName>
    <definedName name="solver_est" localSheetId="7" hidden="1">1</definedName>
    <definedName name="solver_est" localSheetId="6" hidden="1">1</definedName>
    <definedName name="solver_itr" localSheetId="7" hidden="1">100</definedName>
    <definedName name="solver_itr" localSheetId="6" hidden="1">100</definedName>
    <definedName name="solver_lhs1" localSheetId="7" hidden="1">'Q10&amp;Q11'!$B$16</definedName>
    <definedName name="solver_lhs2" localSheetId="7" hidden="1">'Q10&amp;Q11'!$B$17</definedName>
    <definedName name="solver_lhs3" localSheetId="7" hidden="1">'Q10&amp;Q11'!$B$37</definedName>
    <definedName name="solver_lhs4" localSheetId="7" hidden="1">'Q10&amp;Q11'!$B$38</definedName>
    <definedName name="solver_lin" localSheetId="7" hidden="1">2</definedName>
    <definedName name="solver_lin" localSheetId="6" hidden="1">2</definedName>
    <definedName name="solver_neg" localSheetId="7" hidden="1">2</definedName>
    <definedName name="solver_neg" localSheetId="6" hidden="1">2</definedName>
    <definedName name="solver_num" localSheetId="7" hidden="1">2</definedName>
    <definedName name="solver_num" localSheetId="6" hidden="1">0</definedName>
    <definedName name="solver_nwt" localSheetId="7" hidden="1">1</definedName>
    <definedName name="solver_nwt" localSheetId="6" hidden="1">1</definedName>
    <definedName name="solver_opt" localSheetId="7" hidden="1">'Q10&amp;Q11'!$B$13</definedName>
    <definedName name="solver_opt" localSheetId="6" hidden="1">'Q9'!$B$34</definedName>
    <definedName name="solver_pre" localSheetId="7" hidden="1">0.000001</definedName>
    <definedName name="solver_pre" localSheetId="6" hidden="1">0.000001</definedName>
    <definedName name="solver_rel1" localSheetId="7" hidden="1">3</definedName>
    <definedName name="solver_rel2" localSheetId="7" hidden="1">3</definedName>
    <definedName name="solver_rel3" localSheetId="7" hidden="1">3</definedName>
    <definedName name="solver_rel4" localSheetId="7" hidden="1">3</definedName>
    <definedName name="solver_rhs1" localSheetId="7" hidden="1">'Q10&amp;Q11'!$B$5</definedName>
    <definedName name="solver_rhs2" localSheetId="7" hidden="1">'Q10&amp;Q11'!$B$6</definedName>
    <definedName name="solver_rhs3" localSheetId="7" hidden="1">'Q10&amp;Q11'!$B$26</definedName>
    <definedName name="solver_rhs4" localSheetId="7" hidden="1">'Q10&amp;Q11'!$B$27</definedName>
    <definedName name="solver_scl" localSheetId="7" hidden="1">2</definedName>
    <definedName name="solver_scl" localSheetId="6" hidden="1">2</definedName>
    <definedName name="solver_sho" localSheetId="7" hidden="1">2</definedName>
    <definedName name="solver_sho" localSheetId="6" hidden="1">2</definedName>
    <definedName name="solver_tim" localSheetId="7" hidden="1">100</definedName>
    <definedName name="solver_tim" localSheetId="6" hidden="1">100</definedName>
    <definedName name="solver_tol" localSheetId="7" hidden="1">0.05</definedName>
    <definedName name="solver_tol" localSheetId="6" hidden="1">0.05</definedName>
    <definedName name="solver_typ" localSheetId="7" hidden="1">2</definedName>
    <definedName name="solver_typ" localSheetId="6" hidden="1">3</definedName>
    <definedName name="solver_val" localSheetId="7" hidden="1">0</definedName>
    <definedName name="solver_val" localSheetId="6" hidden="1">0</definedName>
  </definedNames>
  <calcPr fullCalcOnLoad="1"/>
</workbook>
</file>

<file path=xl/sharedStrings.xml><?xml version="1.0" encoding="utf-8"?>
<sst xmlns="http://schemas.openxmlformats.org/spreadsheetml/2006/main" count="136" uniqueCount="98">
  <si>
    <t>x</t>
  </si>
  <si>
    <t>y</t>
  </si>
  <si>
    <r>
      <t>y=1.5x</t>
    </r>
    <r>
      <rPr>
        <vertAlign val="superscript"/>
        <sz val="10"/>
        <rFont val="Arial"/>
        <family val="2"/>
      </rPr>
      <t>0.8</t>
    </r>
  </si>
  <si>
    <t>log x</t>
  </si>
  <si>
    <t>log y</t>
  </si>
  <si>
    <t>question 1</t>
  </si>
  <si>
    <t>question 2</t>
  </si>
  <si>
    <t>Time (min)</t>
  </si>
  <si>
    <t>Bacteria concentration (ppm)</t>
  </si>
  <si>
    <t xml:space="preserve">type of bacteria that the scientist is dealing with is </t>
  </si>
  <si>
    <r>
      <t>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=ae</t>
    </r>
    <r>
      <rPr>
        <vertAlign val="superscript"/>
        <sz val="10"/>
        <rFont val="Arial"/>
        <family val="2"/>
      </rPr>
      <t>bt</t>
    </r>
  </si>
  <si>
    <t>question 3</t>
  </si>
  <si>
    <t>Solvent concentration
(weight percent)</t>
  </si>
  <si>
    <t>Time (sec)</t>
  </si>
  <si>
    <t>question 4</t>
  </si>
  <si>
    <t>Distance (cm)</t>
  </si>
  <si>
    <r>
      <t>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C)</t>
    </r>
  </si>
  <si>
    <t>question 5</t>
  </si>
  <si>
    <t>Unit No.</t>
  </si>
  <si>
    <t>Cost ($)</t>
  </si>
  <si>
    <t>Perfomance</t>
  </si>
  <si>
    <t>question 6</t>
  </si>
  <si>
    <r>
      <t>Van der Waals's equation : (P+a/V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)(V-b)=RT</t>
    </r>
  </si>
  <si>
    <t>question 7</t>
  </si>
  <si>
    <t>max error</t>
  </si>
  <si>
    <t>linear</t>
  </si>
  <si>
    <t>exponential</t>
  </si>
  <si>
    <t>polynomial</t>
  </si>
  <si>
    <r>
      <t>y = 6.1223e</t>
    </r>
    <r>
      <rPr>
        <vertAlign val="superscript"/>
        <sz val="10"/>
        <rFont val="Arial"/>
        <family val="2"/>
      </rPr>
      <t>0.3982x</t>
    </r>
  </si>
  <si>
    <t>logarithmic</t>
  </si>
  <si>
    <t>power</t>
  </si>
  <si>
    <r>
      <t>The logarithmic function is best fit data because the 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value is equal to 1</t>
    </r>
  </si>
  <si>
    <t>P =</t>
  </si>
  <si>
    <t>K =</t>
  </si>
  <si>
    <t>a =</t>
  </si>
  <si>
    <t>b =</t>
  </si>
  <si>
    <t>R =</t>
  </si>
  <si>
    <t>V =</t>
  </si>
  <si>
    <t>equation=</t>
  </si>
  <si>
    <t>x tan x = 2</t>
  </si>
  <si>
    <t>smallest positive root =</t>
  </si>
  <si>
    <t>equation =</t>
  </si>
  <si>
    <t>largest negative root =</t>
  </si>
  <si>
    <t>question 8</t>
  </si>
  <si>
    <r>
      <t>A = P[i(1+i)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0"/>
      </rPr>
      <t>/(1+i)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0"/>
      </rPr>
      <t>-1]</t>
    </r>
  </si>
  <si>
    <t>a)</t>
  </si>
  <si>
    <t>A =</t>
  </si>
  <si>
    <t>i=</t>
  </si>
  <si>
    <t>n =</t>
  </si>
  <si>
    <t>b)</t>
  </si>
  <si>
    <t>P=</t>
  </si>
  <si>
    <t>A=</t>
  </si>
  <si>
    <t>n=</t>
  </si>
  <si>
    <t>c)</t>
  </si>
  <si>
    <r>
      <t xml:space="preserve">type A </t>
    </r>
    <r>
      <rPr>
        <sz val="10"/>
        <rFont val="Arial"/>
        <family val="0"/>
      </rPr>
      <t>according to the equation</t>
    </r>
  </si>
  <si>
    <t>question 9</t>
  </si>
  <si>
    <t>simultaneous equations using Solver</t>
  </si>
  <si>
    <t>x1-2x2+3x3=17</t>
  </si>
  <si>
    <t>3x1+x2-2x3=0</t>
  </si>
  <si>
    <t>2x1+3x2+x3=7</t>
  </si>
  <si>
    <t>x1</t>
  </si>
  <si>
    <t>x2</t>
  </si>
  <si>
    <t>x3</t>
  </si>
  <si>
    <t>initial guess</t>
  </si>
  <si>
    <t>f1=</t>
  </si>
  <si>
    <t>f2=</t>
  </si>
  <si>
    <t>f3=</t>
  </si>
  <si>
    <t>11x1+3x2+x4+2x5=51</t>
  </si>
  <si>
    <t>4x2+2x3+x5=15</t>
  </si>
  <si>
    <t>3x1+2x2+7x3+x4=15</t>
  </si>
  <si>
    <t>4x1+4x3+10x4+x5=20</t>
  </si>
  <si>
    <t>2x1+5x2+x3+3x4+13x5=92</t>
  </si>
  <si>
    <t>x4</t>
  </si>
  <si>
    <t>x5</t>
  </si>
  <si>
    <t>f4=</t>
  </si>
  <si>
    <t>f5=</t>
  </si>
  <si>
    <t>question 10</t>
  </si>
  <si>
    <t>no.</t>
  </si>
  <si>
    <t>constraints</t>
  </si>
  <si>
    <t>x1+x2&gt;=</t>
  </si>
  <si>
    <t>5x1+3x2&gt;=</t>
  </si>
  <si>
    <t>x1&gt;=</t>
  </si>
  <si>
    <t>x2&gt;=</t>
  </si>
  <si>
    <t>a)  y=60x1+44x2</t>
  </si>
  <si>
    <t>b)  y=60x1+30x2</t>
  </si>
  <si>
    <t>constraint</t>
  </si>
  <si>
    <t>c1=10000n(1+2d2)</t>
  </si>
  <si>
    <t>c2=150000/(nd2)</t>
  </si>
  <si>
    <t>d=</t>
  </si>
  <si>
    <t>c1=</t>
  </si>
  <si>
    <t>c2=</t>
  </si>
  <si>
    <t>c=</t>
  </si>
  <si>
    <t>question11</t>
  </si>
  <si>
    <t>n&gt;=</t>
  </si>
  <si>
    <t>predict from graph</t>
  </si>
  <si>
    <t>a)expect value to pay for a computer with a perfomance rating of 105 =2000</t>
  </si>
  <si>
    <t>b)perfomance rating would you expect from a computer that cost $2400 =114</t>
  </si>
  <si>
    <t>The similarities in the shape of the curves between 2 graph is linear line.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</si>
</sst>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5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b/>
      <sz val="8.25"/>
      <name val="Arial"/>
      <family val="0"/>
    </font>
    <font>
      <b/>
      <sz val="8"/>
      <name val="Arial"/>
      <family val="0"/>
    </font>
    <font>
      <vertAlign val="subscript"/>
      <sz val="10"/>
      <name val="Arial"/>
      <family val="2"/>
    </font>
    <font>
      <vertAlign val="superscript"/>
      <sz val="8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sz val="8.25"/>
      <name val="Arial"/>
      <family val="2"/>
    </font>
    <font>
      <vertAlign val="superscript"/>
      <sz val="8.25"/>
      <name val="Arial"/>
      <family val="2"/>
    </font>
    <font>
      <vertAlign val="superscript"/>
      <sz val="9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.5"/>
      <name val="Arial"/>
      <family val="0"/>
    </font>
    <font>
      <sz val="9.5"/>
      <name val="Arial"/>
      <family val="0"/>
    </font>
    <font>
      <sz val="8.75"/>
      <name val="Arial"/>
      <family val="2"/>
    </font>
    <font>
      <vertAlign val="superscript"/>
      <sz val="8.75"/>
      <name val="Arial"/>
      <family val="2"/>
    </font>
    <font>
      <b/>
      <sz val="8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" xfId="0" applyBorder="1" applyAlignment="1">
      <alignment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graph y vs 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'Q1'!$B$5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'Q1'!$A$6:$A$11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xVal>
          <c:yVal>
            <c:numRef>
              <c:f>'Q1'!$B$6:$B$11</c:f>
              <c:numCache>
                <c:ptCount val="6"/>
                <c:pt idx="0">
                  <c:v>0</c:v>
                </c:pt>
                <c:pt idx="1">
                  <c:v>16.478408149591765</c:v>
                </c:pt>
                <c:pt idx="2">
                  <c:v>28.69057499370111</c:v>
                </c:pt>
                <c:pt idx="3">
                  <c:v>39.68370927997743</c:v>
                </c:pt>
                <c:pt idx="4">
                  <c:v>49.95319244411237</c:v>
                </c:pt>
                <c:pt idx="5">
                  <c:v>59.71607558302463</c:v>
                </c:pt>
              </c:numCache>
            </c:numRef>
          </c:yVal>
          <c:smooth val="1"/>
        </c:ser>
        <c:axId val="43975263"/>
        <c:axId val="60233048"/>
      </c:scatterChart>
      <c:valAx>
        <c:axId val="43975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33048"/>
        <c:crosses val="autoZero"/>
        <c:crossBetween val="midCat"/>
        <c:dispUnits/>
      </c:valAx>
      <c:valAx>
        <c:axId val="6023304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75263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graph temperature vs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86"/>
          <c:w val="0.58425"/>
          <c:h val="0.6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'Q4'!$B$3</c:f>
              <c:strCache>
                <c:ptCount val="1"/>
                <c:pt idx="0">
                  <c:v>Temperature (oC)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y = 3E-14x</a:t>
                    </a:r>
                    <a:r>
                      <a:rPr lang="en-US" cap="none" sz="825" b="0" i="0" u="none" baseline="30000">
                        <a:latin typeface="Arial"/>
                        <a:ea typeface="Arial"/>
                        <a:cs typeface="Arial"/>
                      </a:rPr>
                      <a:t>5</a:t>
                    </a: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 - 2E-10x</a:t>
                    </a:r>
                    <a:r>
                      <a:rPr lang="en-US" cap="none" sz="825" b="0" i="0" u="none" baseline="30000"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 + 4E-07x</a:t>
                    </a:r>
                    <a:r>
                      <a:rPr lang="en-US" cap="none" sz="825" b="0" i="0" u="none" baseline="30000"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 - 0.0003x</a:t>
                    </a:r>
                    <a:r>
                      <a:rPr lang="en-US" cap="none" sz="8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 + 0.1401x + 28.47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'Q4'!$A$4:$A$13</c:f>
              <c:numCache>
                <c:ptCount val="10"/>
                <c:pt idx="0">
                  <c:v>0.1</c:v>
                </c:pt>
                <c:pt idx="1">
                  <c:v>0.8</c:v>
                </c:pt>
                <c:pt idx="2">
                  <c:v>3.6</c:v>
                </c:pt>
                <c:pt idx="3">
                  <c:v>12</c:v>
                </c:pt>
                <c:pt idx="4">
                  <c:v>120</c:v>
                </c:pt>
                <c:pt idx="5">
                  <c:v>390</c:v>
                </c:pt>
                <c:pt idx="6">
                  <c:v>710</c:v>
                </c:pt>
                <c:pt idx="7">
                  <c:v>1200</c:v>
                </c:pt>
                <c:pt idx="8">
                  <c:v>1800</c:v>
                </c:pt>
                <c:pt idx="9">
                  <c:v>2400</c:v>
                </c:pt>
              </c:numCache>
            </c:numRef>
          </c:xVal>
          <c:yVal>
            <c:numRef>
              <c:f>'Q4'!$B$4:$B$13</c:f>
              <c:numCache>
                <c:ptCount val="10"/>
                <c:pt idx="0">
                  <c:v>21.2</c:v>
                </c:pt>
                <c:pt idx="1">
                  <c:v>27.3</c:v>
                </c:pt>
                <c:pt idx="2">
                  <c:v>31.8</c:v>
                </c:pt>
                <c:pt idx="3">
                  <c:v>35.6</c:v>
                </c:pt>
                <c:pt idx="4">
                  <c:v>42.3</c:v>
                </c:pt>
                <c:pt idx="5">
                  <c:v>45.9</c:v>
                </c:pt>
                <c:pt idx="6">
                  <c:v>47.7</c:v>
                </c:pt>
                <c:pt idx="7">
                  <c:v>49.2</c:v>
                </c:pt>
                <c:pt idx="8">
                  <c:v>50.5</c:v>
                </c:pt>
                <c:pt idx="9">
                  <c:v>51.4</c:v>
                </c:pt>
              </c:numCache>
            </c:numRef>
          </c:yVal>
          <c:smooth val="1"/>
        </c:ser>
        <c:axId val="31957609"/>
        <c:axId val="19183026"/>
      </c:scatterChart>
      <c:valAx>
        <c:axId val="31957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83026"/>
        <c:crosses val="autoZero"/>
        <c:crossBetween val="midCat"/>
        <c:dispUnits/>
      </c:valAx>
      <c:valAx>
        <c:axId val="19183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57609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 cost vs perfomance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7275"/>
          <c:w val="0.89025"/>
          <c:h val="0.67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'Q5'!$C$3</c:f>
              <c:strCache>
                <c:ptCount val="1"/>
                <c:pt idx="0">
                  <c:v>Perfomance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'Q5'!$C$4:$C$13</c:f>
              <c:numCache>
                <c:ptCount val="10"/>
                <c:pt idx="0">
                  <c:v>72</c:v>
                </c:pt>
                <c:pt idx="1">
                  <c:v>86</c:v>
                </c:pt>
                <c:pt idx="2">
                  <c:v>95</c:v>
                </c:pt>
                <c:pt idx="3">
                  <c:v>89</c:v>
                </c:pt>
                <c:pt idx="4">
                  <c:v>99</c:v>
                </c:pt>
                <c:pt idx="5">
                  <c:v>112</c:v>
                </c:pt>
                <c:pt idx="6">
                  <c:v>94</c:v>
                </c:pt>
                <c:pt idx="7">
                  <c:v>109</c:v>
                </c:pt>
                <c:pt idx="8">
                  <c:v>113</c:v>
                </c:pt>
                <c:pt idx="9">
                  <c:v>122</c:v>
                </c:pt>
              </c:numCache>
            </c:numRef>
          </c:xVal>
          <c:yVal>
            <c:numRef>
              <c:f>'Q5'!$B$4:$B$13</c:f>
              <c:numCache>
                <c:ptCount val="10"/>
                <c:pt idx="0">
                  <c:v>2480</c:v>
                </c:pt>
                <c:pt idx="1">
                  <c:v>2260</c:v>
                </c:pt>
                <c:pt idx="2">
                  <c:v>2500</c:v>
                </c:pt>
                <c:pt idx="3">
                  <c:v>1980</c:v>
                </c:pt>
                <c:pt idx="4">
                  <c:v>2210</c:v>
                </c:pt>
                <c:pt idx="5">
                  <c:v>2570</c:v>
                </c:pt>
                <c:pt idx="6">
                  <c:v>1750</c:v>
                </c:pt>
                <c:pt idx="7">
                  <c:v>2000</c:v>
                </c:pt>
                <c:pt idx="8">
                  <c:v>2200</c:v>
                </c:pt>
                <c:pt idx="9">
                  <c:v>2240</c:v>
                </c:pt>
              </c:numCache>
            </c:numRef>
          </c:yVal>
          <c:smooth val="1"/>
        </c:ser>
        <c:axId val="38429507"/>
        <c:axId val="10321244"/>
      </c:scatterChart>
      <c:valAx>
        <c:axId val="3842950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perfomance</a:t>
                </a:r>
              </a:p>
            </c:rich>
          </c:tx>
          <c:layout>
            <c:manualLayout>
              <c:xMode val="factor"/>
              <c:yMode val="factor"/>
              <c:x val="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21244"/>
        <c:crosses val="autoZero"/>
        <c:crossBetween val="midCat"/>
        <c:dispUnits/>
      </c:valAx>
      <c:valAx>
        <c:axId val="10321244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cost($)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29507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graph log y vs log 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'Q1'!$D$7:$D$11</c:f>
              <c:numCache>
                <c:ptCount val="5"/>
                <c:pt idx="0">
                  <c:v>1.3010299956639813</c:v>
                </c:pt>
                <c:pt idx="1">
                  <c:v>1.6020599913279623</c:v>
                </c:pt>
                <c:pt idx="2">
                  <c:v>1.7781512503836436</c:v>
                </c:pt>
                <c:pt idx="3">
                  <c:v>1.9030899869919435</c:v>
                </c:pt>
                <c:pt idx="4">
                  <c:v>2</c:v>
                </c:pt>
              </c:numCache>
            </c:numRef>
          </c:xVal>
          <c:yVal>
            <c:numRef>
              <c:f>'Q1'!$E$7:$E$11</c:f>
              <c:numCache>
                <c:ptCount val="5"/>
                <c:pt idx="0">
                  <c:v>1.216915255586866</c:v>
                </c:pt>
                <c:pt idx="1">
                  <c:v>1.4577392521180512</c:v>
                </c:pt>
                <c:pt idx="2">
                  <c:v>1.5986122593625962</c:v>
                </c:pt>
                <c:pt idx="3">
                  <c:v>1.698563248649236</c:v>
                </c:pt>
                <c:pt idx="4">
                  <c:v>1.7760912590556817</c:v>
                </c:pt>
              </c:numCache>
            </c:numRef>
          </c:yVal>
          <c:smooth val="1"/>
        </c:ser>
        <c:axId val="5226521"/>
        <c:axId val="47038690"/>
      </c:scatterChart>
      <c:valAx>
        <c:axId val="5226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log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38690"/>
        <c:crosses val="autoZero"/>
        <c:crossBetween val="midCat"/>
        <c:dispUnits/>
      </c:valAx>
      <c:valAx>
        <c:axId val="47038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log 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65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graph bacteria concentration vs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2065"/>
          <c:w val="0.49625"/>
          <c:h val="0.62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'Q2'!$B$3</c:f>
              <c:strCache>
                <c:ptCount val="1"/>
                <c:pt idx="0">
                  <c:v>Bacteria concentration (ppm)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'Q2'!$A$4:$A$14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'Q2'!$B$4:$B$14</c:f>
              <c:numCache>
                <c:ptCount val="11"/>
                <c:pt idx="0">
                  <c:v>6</c:v>
                </c:pt>
                <c:pt idx="1">
                  <c:v>9</c:v>
                </c:pt>
                <c:pt idx="2">
                  <c:v>15</c:v>
                </c:pt>
                <c:pt idx="3">
                  <c:v>19</c:v>
                </c:pt>
                <c:pt idx="4">
                  <c:v>32</c:v>
                </c:pt>
                <c:pt idx="5">
                  <c:v>42</c:v>
                </c:pt>
                <c:pt idx="6">
                  <c:v>63</c:v>
                </c:pt>
                <c:pt idx="7">
                  <c:v>102</c:v>
                </c:pt>
                <c:pt idx="8">
                  <c:v>153</c:v>
                </c:pt>
                <c:pt idx="9">
                  <c:v>220</c:v>
                </c:pt>
                <c:pt idx="10">
                  <c:v>328</c:v>
                </c:pt>
              </c:numCache>
            </c:numRef>
          </c:yVal>
          <c:smooth val="1"/>
        </c:ser>
        <c:axId val="20695027"/>
        <c:axId val="52037516"/>
      </c:scatterChart>
      <c:valAx>
        <c:axId val="20695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37516"/>
        <c:crosses val="autoZero"/>
        <c:crossBetween val="midCat"/>
        <c:dispUnits/>
      </c:valAx>
      <c:valAx>
        <c:axId val="52037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bacteria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950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graph bacteria concentration vs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675"/>
          <c:y val="0.21"/>
          <c:w val="0.49325"/>
          <c:h val="0.62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'Q2'!$B$3</c:f>
              <c:strCache>
                <c:ptCount val="1"/>
                <c:pt idx="0">
                  <c:v>Bacteria concentration (ppm)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'Q2'!$A$4:$A$14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'Q2'!$B$4:$B$14</c:f>
              <c:numCache>
                <c:ptCount val="11"/>
                <c:pt idx="0">
                  <c:v>6</c:v>
                </c:pt>
                <c:pt idx="1">
                  <c:v>9</c:v>
                </c:pt>
                <c:pt idx="2">
                  <c:v>15</c:v>
                </c:pt>
                <c:pt idx="3">
                  <c:v>19</c:v>
                </c:pt>
                <c:pt idx="4">
                  <c:v>32</c:v>
                </c:pt>
                <c:pt idx="5">
                  <c:v>42</c:v>
                </c:pt>
                <c:pt idx="6">
                  <c:v>63</c:v>
                </c:pt>
                <c:pt idx="7">
                  <c:v>102</c:v>
                </c:pt>
                <c:pt idx="8">
                  <c:v>153</c:v>
                </c:pt>
                <c:pt idx="9">
                  <c:v>220</c:v>
                </c:pt>
                <c:pt idx="10">
                  <c:v>328</c:v>
                </c:pt>
              </c:numCache>
            </c:numRef>
          </c:yVal>
          <c:smooth val="1"/>
        </c:ser>
        <c:axId val="65684461"/>
        <c:axId val="54289238"/>
      </c:scatterChart>
      <c:valAx>
        <c:axId val="65684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89238"/>
        <c:crosses val="autoZero"/>
        <c:crossBetween val="midCat"/>
        <c:dispUnits/>
      </c:valAx>
      <c:valAx>
        <c:axId val="54289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bacteria concentration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844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graph bacteria concentration  vs time</a:t>
            </a:r>
          </a:p>
        </c:rich>
      </c:tx>
      <c:layout>
        <c:manualLayout>
          <c:xMode val="factor"/>
          <c:yMode val="factor"/>
          <c:x val="-0.003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75"/>
          <c:y val="0.2135"/>
          <c:w val="0.455"/>
          <c:h val="0.60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'Q2'!$B$3</c:f>
              <c:strCache>
                <c:ptCount val="1"/>
                <c:pt idx="0">
                  <c:v>Bacteria concentration (ppm)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'Q2'!$A$4:$A$14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'Q2'!$B$4:$B$14</c:f>
              <c:numCache>
                <c:ptCount val="11"/>
                <c:pt idx="0">
                  <c:v>6</c:v>
                </c:pt>
                <c:pt idx="1">
                  <c:v>9</c:v>
                </c:pt>
                <c:pt idx="2">
                  <c:v>15</c:v>
                </c:pt>
                <c:pt idx="3">
                  <c:v>19</c:v>
                </c:pt>
                <c:pt idx="4">
                  <c:v>32</c:v>
                </c:pt>
                <c:pt idx="5">
                  <c:v>42</c:v>
                </c:pt>
                <c:pt idx="6">
                  <c:v>63</c:v>
                </c:pt>
                <c:pt idx="7">
                  <c:v>102</c:v>
                </c:pt>
                <c:pt idx="8">
                  <c:v>153</c:v>
                </c:pt>
                <c:pt idx="9">
                  <c:v>220</c:v>
                </c:pt>
                <c:pt idx="10">
                  <c:v>328</c:v>
                </c:pt>
              </c:numCache>
            </c:numRef>
          </c:yVal>
          <c:smooth val="1"/>
        </c:ser>
        <c:axId val="18841095"/>
        <c:axId val="35352128"/>
      </c:scatterChart>
      <c:valAx>
        <c:axId val="1884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52128"/>
        <c:crosses val="autoZero"/>
        <c:crossBetween val="midCat"/>
        <c:dispUnits/>
      </c:valAx>
      <c:valAx>
        <c:axId val="3535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bacteria concentration(ppm)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410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time vs solvent concentration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825"/>
          <c:w val="0.67925"/>
          <c:h val="0.6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'Q3'!$B$3</c:f>
              <c:strCache>
                <c:ptCount val="1"/>
                <c:pt idx="0">
                  <c:v>Time (sec)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'Q3'!$A$4:$A$14</c:f>
              <c:numCache>
                <c:ptCount val="11"/>
                <c:pt idx="0">
                  <c:v>55.5</c:v>
                </c:pt>
                <c:pt idx="1">
                  <c:v>44.7</c:v>
                </c:pt>
                <c:pt idx="2">
                  <c:v>38</c:v>
                </c:pt>
                <c:pt idx="3">
                  <c:v>34.7</c:v>
                </c:pt>
                <c:pt idx="4">
                  <c:v>30.6</c:v>
                </c:pt>
                <c:pt idx="5">
                  <c:v>27.2</c:v>
                </c:pt>
                <c:pt idx="6">
                  <c:v>22</c:v>
                </c:pt>
                <c:pt idx="7">
                  <c:v>15.9</c:v>
                </c:pt>
                <c:pt idx="8">
                  <c:v>8.1</c:v>
                </c:pt>
                <c:pt idx="9">
                  <c:v>2.9</c:v>
                </c:pt>
                <c:pt idx="10">
                  <c:v>1.5</c:v>
                </c:pt>
              </c:numCache>
            </c:numRef>
          </c:xVal>
          <c:yVal>
            <c:numRef>
              <c:f>'Q3'!$B$4:$B$14</c:f>
              <c:numCach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yVal>
          <c:smooth val="0"/>
        </c:ser>
        <c:axId val="49733697"/>
        <c:axId val="44950090"/>
      </c:scatterChart>
      <c:valAx>
        <c:axId val="49733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solvent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50090"/>
        <c:crosses val="autoZero"/>
        <c:crossBetween val="midCat"/>
        <c:dispUnits/>
      </c:valAx>
      <c:valAx>
        <c:axId val="44950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336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graph temperature vs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925"/>
          <c:w val="0.67625"/>
          <c:h val="0.70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'Q4'!$B$3</c:f>
              <c:strCache>
                <c:ptCount val="1"/>
                <c:pt idx="0">
                  <c:v>Temperature (oC)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'Q4'!$A$4:$A$13</c:f>
              <c:numCache>
                <c:ptCount val="10"/>
                <c:pt idx="0">
                  <c:v>0.1</c:v>
                </c:pt>
                <c:pt idx="1">
                  <c:v>0.8</c:v>
                </c:pt>
                <c:pt idx="2">
                  <c:v>3.6</c:v>
                </c:pt>
                <c:pt idx="3">
                  <c:v>12</c:v>
                </c:pt>
                <c:pt idx="4">
                  <c:v>120</c:v>
                </c:pt>
                <c:pt idx="5">
                  <c:v>390</c:v>
                </c:pt>
                <c:pt idx="6">
                  <c:v>710</c:v>
                </c:pt>
                <c:pt idx="7">
                  <c:v>1200</c:v>
                </c:pt>
                <c:pt idx="8">
                  <c:v>1800</c:v>
                </c:pt>
                <c:pt idx="9">
                  <c:v>2400</c:v>
                </c:pt>
              </c:numCache>
            </c:numRef>
          </c:xVal>
          <c:yVal>
            <c:numRef>
              <c:f>'Q4'!$B$4:$B$13</c:f>
              <c:numCache>
                <c:ptCount val="10"/>
                <c:pt idx="0">
                  <c:v>21.2</c:v>
                </c:pt>
                <c:pt idx="1">
                  <c:v>27.3</c:v>
                </c:pt>
                <c:pt idx="2">
                  <c:v>31.8</c:v>
                </c:pt>
                <c:pt idx="3">
                  <c:v>35.6</c:v>
                </c:pt>
                <c:pt idx="4">
                  <c:v>42.3</c:v>
                </c:pt>
                <c:pt idx="5">
                  <c:v>45.9</c:v>
                </c:pt>
                <c:pt idx="6">
                  <c:v>47.7</c:v>
                </c:pt>
                <c:pt idx="7">
                  <c:v>49.2</c:v>
                </c:pt>
                <c:pt idx="8">
                  <c:v>50.5</c:v>
                </c:pt>
                <c:pt idx="9">
                  <c:v>51.4</c:v>
                </c:pt>
              </c:numCache>
            </c:numRef>
          </c:yVal>
          <c:smooth val="1"/>
        </c:ser>
        <c:axId val="1897627"/>
        <c:axId val="17078644"/>
      </c:scatterChart>
      <c:valAx>
        <c:axId val="189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78644"/>
        <c:crosses val="autoZero"/>
        <c:crossBetween val="midCat"/>
        <c:dispUnits/>
      </c:valAx>
      <c:valAx>
        <c:axId val="17078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7627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graph temperature vs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71"/>
          <c:w val="0.6985"/>
          <c:h val="0.70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'Q4'!$B$3</c:f>
              <c:strCache>
                <c:ptCount val="1"/>
                <c:pt idx="0">
                  <c:v>Temperature (oC)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'Q4'!$A$4:$A$13</c:f>
              <c:numCache>
                <c:ptCount val="10"/>
                <c:pt idx="0">
                  <c:v>0.1</c:v>
                </c:pt>
                <c:pt idx="1">
                  <c:v>0.8</c:v>
                </c:pt>
                <c:pt idx="2">
                  <c:v>3.6</c:v>
                </c:pt>
                <c:pt idx="3">
                  <c:v>12</c:v>
                </c:pt>
                <c:pt idx="4">
                  <c:v>120</c:v>
                </c:pt>
                <c:pt idx="5">
                  <c:v>390</c:v>
                </c:pt>
                <c:pt idx="6">
                  <c:v>710</c:v>
                </c:pt>
                <c:pt idx="7">
                  <c:v>1200</c:v>
                </c:pt>
                <c:pt idx="8">
                  <c:v>1800</c:v>
                </c:pt>
                <c:pt idx="9">
                  <c:v>2400</c:v>
                </c:pt>
              </c:numCache>
            </c:numRef>
          </c:xVal>
          <c:yVal>
            <c:numRef>
              <c:f>'Q4'!$B$4:$B$13</c:f>
              <c:numCache>
                <c:ptCount val="10"/>
                <c:pt idx="0">
                  <c:v>21.2</c:v>
                </c:pt>
                <c:pt idx="1">
                  <c:v>27.3</c:v>
                </c:pt>
                <c:pt idx="2">
                  <c:v>31.8</c:v>
                </c:pt>
                <c:pt idx="3">
                  <c:v>35.6</c:v>
                </c:pt>
                <c:pt idx="4">
                  <c:v>42.3</c:v>
                </c:pt>
                <c:pt idx="5">
                  <c:v>45.9</c:v>
                </c:pt>
                <c:pt idx="6">
                  <c:v>47.7</c:v>
                </c:pt>
                <c:pt idx="7">
                  <c:v>49.2</c:v>
                </c:pt>
                <c:pt idx="8">
                  <c:v>50.5</c:v>
                </c:pt>
                <c:pt idx="9">
                  <c:v>51.4</c:v>
                </c:pt>
              </c:numCache>
            </c:numRef>
          </c:yVal>
          <c:smooth val="1"/>
        </c:ser>
        <c:axId val="19490069"/>
        <c:axId val="41192894"/>
      </c:scatterChart>
      <c:valAx>
        <c:axId val="19490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92894"/>
        <c:crosses val="autoZero"/>
        <c:crossBetween val="midCat"/>
        <c:dispUnits/>
      </c:valAx>
      <c:valAx>
        <c:axId val="4119289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90069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graph temperature vs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82"/>
          <c:w val="0.7035"/>
          <c:h val="0.69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'Q4'!$B$3</c:f>
              <c:strCache>
                <c:ptCount val="1"/>
                <c:pt idx="0">
                  <c:v>Temperature (oC)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'Q4'!$A$4:$A$13</c:f>
              <c:numCache>
                <c:ptCount val="10"/>
                <c:pt idx="0">
                  <c:v>0.1</c:v>
                </c:pt>
                <c:pt idx="1">
                  <c:v>0.8</c:v>
                </c:pt>
                <c:pt idx="2">
                  <c:v>3.6</c:v>
                </c:pt>
                <c:pt idx="3">
                  <c:v>12</c:v>
                </c:pt>
                <c:pt idx="4">
                  <c:v>120</c:v>
                </c:pt>
                <c:pt idx="5">
                  <c:v>390</c:v>
                </c:pt>
                <c:pt idx="6">
                  <c:v>710</c:v>
                </c:pt>
                <c:pt idx="7">
                  <c:v>1200</c:v>
                </c:pt>
                <c:pt idx="8">
                  <c:v>1800</c:v>
                </c:pt>
                <c:pt idx="9">
                  <c:v>2400</c:v>
                </c:pt>
              </c:numCache>
            </c:numRef>
          </c:xVal>
          <c:yVal>
            <c:numRef>
              <c:f>'Q4'!$B$4:$B$13</c:f>
              <c:numCache>
                <c:ptCount val="10"/>
                <c:pt idx="0">
                  <c:v>21.2</c:v>
                </c:pt>
                <c:pt idx="1">
                  <c:v>27.3</c:v>
                </c:pt>
                <c:pt idx="2">
                  <c:v>31.8</c:v>
                </c:pt>
                <c:pt idx="3">
                  <c:v>35.6</c:v>
                </c:pt>
                <c:pt idx="4">
                  <c:v>42.3</c:v>
                </c:pt>
                <c:pt idx="5">
                  <c:v>45.9</c:v>
                </c:pt>
                <c:pt idx="6">
                  <c:v>47.7</c:v>
                </c:pt>
                <c:pt idx="7">
                  <c:v>49.2</c:v>
                </c:pt>
                <c:pt idx="8">
                  <c:v>50.5</c:v>
                </c:pt>
                <c:pt idx="9">
                  <c:v>51.4</c:v>
                </c:pt>
              </c:numCache>
            </c:numRef>
          </c:yVal>
          <c:smooth val="1"/>
        </c:ser>
        <c:axId val="35191727"/>
        <c:axId val="48290088"/>
      </c:scatterChart>
      <c:valAx>
        <c:axId val="35191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90088"/>
        <c:crosses val="autoZero"/>
        <c:crossBetween val="midCat"/>
        <c:dispUnits/>
      </c:valAx>
      <c:valAx>
        <c:axId val="48290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91727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7</xdr:col>
      <xdr:colOff>9525</xdr:colOff>
      <xdr:row>28</xdr:row>
      <xdr:rowOff>114300</xdr:rowOff>
    </xdr:to>
    <xdr:graphicFrame>
      <xdr:nvGraphicFramePr>
        <xdr:cNvPr id="1" name="Chart 6"/>
        <xdr:cNvGraphicFramePr/>
      </xdr:nvGraphicFramePr>
      <xdr:xfrm>
        <a:off x="0" y="2133600"/>
        <a:ext cx="43338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47625</xdr:colOff>
      <xdr:row>45</xdr:row>
      <xdr:rowOff>66675</xdr:rowOff>
    </xdr:to>
    <xdr:graphicFrame>
      <xdr:nvGraphicFramePr>
        <xdr:cNvPr id="2" name="Chart 7"/>
        <xdr:cNvGraphicFramePr/>
      </xdr:nvGraphicFramePr>
      <xdr:xfrm>
        <a:off x="0" y="4895850"/>
        <a:ext cx="43719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3</xdr:col>
      <xdr:colOff>571500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0" y="2495550"/>
        <a:ext cx="350520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57150</xdr:rowOff>
    </xdr:from>
    <xdr:to>
      <xdr:col>3</xdr:col>
      <xdr:colOff>552450</xdr:colOff>
      <xdr:row>39</xdr:row>
      <xdr:rowOff>85725</xdr:rowOff>
    </xdr:to>
    <xdr:graphicFrame>
      <xdr:nvGraphicFramePr>
        <xdr:cNvPr id="2" name="Chart 2"/>
        <xdr:cNvGraphicFramePr/>
      </xdr:nvGraphicFramePr>
      <xdr:xfrm>
        <a:off x="0" y="4648200"/>
        <a:ext cx="348615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85725</xdr:rowOff>
    </xdr:from>
    <xdr:to>
      <xdr:col>3</xdr:col>
      <xdr:colOff>571500</xdr:colOff>
      <xdr:row>51</xdr:row>
      <xdr:rowOff>85725</xdr:rowOff>
    </xdr:to>
    <xdr:graphicFrame>
      <xdr:nvGraphicFramePr>
        <xdr:cNvPr id="3" name="Chart 3"/>
        <xdr:cNvGraphicFramePr/>
      </xdr:nvGraphicFramePr>
      <xdr:xfrm>
        <a:off x="0" y="6619875"/>
        <a:ext cx="3505200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285750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0" y="26003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5</xdr:col>
      <xdr:colOff>504825</xdr:colOff>
      <xdr:row>47</xdr:row>
      <xdr:rowOff>133350</xdr:rowOff>
    </xdr:to>
    <xdr:graphicFrame>
      <xdr:nvGraphicFramePr>
        <xdr:cNvPr id="1" name="Chart 2"/>
        <xdr:cNvGraphicFramePr/>
      </xdr:nvGraphicFramePr>
      <xdr:xfrm>
        <a:off x="0" y="5200650"/>
        <a:ext cx="42005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95250</xdr:rowOff>
    </xdr:from>
    <xdr:to>
      <xdr:col>5</xdr:col>
      <xdr:colOff>495300</xdr:colOff>
      <xdr:row>30</xdr:row>
      <xdr:rowOff>95250</xdr:rowOff>
    </xdr:to>
    <xdr:graphicFrame>
      <xdr:nvGraphicFramePr>
        <xdr:cNvPr id="2" name="Chart 3"/>
        <xdr:cNvGraphicFramePr/>
      </xdr:nvGraphicFramePr>
      <xdr:xfrm>
        <a:off x="0" y="2381250"/>
        <a:ext cx="41910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53</xdr:row>
      <xdr:rowOff>38100</xdr:rowOff>
    </xdr:from>
    <xdr:to>
      <xdr:col>5</xdr:col>
      <xdr:colOff>561975</xdr:colOff>
      <xdr:row>69</xdr:row>
      <xdr:rowOff>95250</xdr:rowOff>
    </xdr:to>
    <xdr:graphicFrame>
      <xdr:nvGraphicFramePr>
        <xdr:cNvPr id="3" name="Chart 4"/>
        <xdr:cNvGraphicFramePr/>
      </xdr:nvGraphicFramePr>
      <xdr:xfrm>
        <a:off x="0" y="8639175"/>
        <a:ext cx="42576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72</xdr:row>
      <xdr:rowOff>28575</xdr:rowOff>
    </xdr:from>
    <xdr:to>
      <xdr:col>5</xdr:col>
      <xdr:colOff>542925</xdr:colOff>
      <xdr:row>87</xdr:row>
      <xdr:rowOff>142875</xdr:rowOff>
    </xdr:to>
    <xdr:graphicFrame>
      <xdr:nvGraphicFramePr>
        <xdr:cNvPr id="4" name="Chart 5"/>
        <xdr:cNvGraphicFramePr/>
      </xdr:nvGraphicFramePr>
      <xdr:xfrm>
        <a:off x="0" y="11706225"/>
        <a:ext cx="42386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7</xdr:col>
      <xdr:colOff>285750</xdr:colOff>
      <xdr:row>29</xdr:row>
      <xdr:rowOff>123825</xdr:rowOff>
    </xdr:to>
    <xdr:graphicFrame>
      <xdr:nvGraphicFramePr>
        <xdr:cNvPr id="1" name="Chart 4"/>
        <xdr:cNvGraphicFramePr/>
      </xdr:nvGraphicFramePr>
      <xdr:xfrm>
        <a:off x="0" y="2257425"/>
        <a:ext cx="46672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21">
      <selection activeCell="G47" sqref="G47"/>
    </sheetView>
  </sheetViews>
  <sheetFormatPr defaultColWidth="9.140625" defaultRowHeight="12.75"/>
  <cols>
    <col min="1" max="1" width="10.00390625" style="0" bestFit="1" customWidth="1"/>
  </cols>
  <sheetData>
    <row r="1" ht="12.75">
      <c r="A1" s="8" t="s">
        <v>5</v>
      </c>
    </row>
    <row r="3" ht="14.25">
      <c r="A3" t="s">
        <v>2</v>
      </c>
    </row>
    <row r="5" spans="1:5" ht="12.75">
      <c r="A5" s="1" t="s">
        <v>0</v>
      </c>
      <c r="B5" s="1" t="s">
        <v>1</v>
      </c>
      <c r="D5" s="1" t="s">
        <v>3</v>
      </c>
      <c r="E5" s="1" t="s">
        <v>4</v>
      </c>
    </row>
    <row r="6" spans="1:5" ht="12.75">
      <c r="A6" s="1">
        <v>0</v>
      </c>
      <c r="B6" s="1">
        <f aca="true" t="shared" si="0" ref="B6:B11">1.5*(A6)^0.8</f>
        <v>0</v>
      </c>
      <c r="D6" s="1" t="s">
        <v>24</v>
      </c>
      <c r="E6" s="1" t="s">
        <v>24</v>
      </c>
    </row>
    <row r="7" spans="1:5" ht="12.75">
      <c r="A7" s="1">
        <v>20</v>
      </c>
      <c r="B7" s="1">
        <f t="shared" si="0"/>
        <v>16.478408149591765</v>
      </c>
      <c r="D7" s="1">
        <f>LOG(A7)</f>
        <v>1.3010299956639813</v>
      </c>
      <c r="E7" s="1">
        <f aca="true" t="shared" si="1" ref="D7:E11">LOG(B7)</f>
        <v>1.216915255586866</v>
      </c>
    </row>
    <row r="8" spans="1:5" ht="12.75">
      <c r="A8" s="1">
        <v>40</v>
      </c>
      <c r="B8" s="1">
        <f t="shared" si="0"/>
        <v>28.69057499370111</v>
      </c>
      <c r="D8" s="1">
        <f t="shared" si="1"/>
        <v>1.6020599913279623</v>
      </c>
      <c r="E8" s="1">
        <f t="shared" si="1"/>
        <v>1.4577392521180512</v>
      </c>
    </row>
    <row r="9" spans="1:5" ht="12.75">
      <c r="A9" s="1">
        <v>60</v>
      </c>
      <c r="B9" s="1">
        <f t="shared" si="0"/>
        <v>39.68370927997743</v>
      </c>
      <c r="D9" s="1">
        <f t="shared" si="1"/>
        <v>1.7781512503836436</v>
      </c>
      <c r="E9" s="1">
        <f t="shared" si="1"/>
        <v>1.5986122593625962</v>
      </c>
    </row>
    <row r="10" spans="1:5" ht="12.75">
      <c r="A10" s="1">
        <v>80</v>
      </c>
      <c r="B10" s="1">
        <f t="shared" si="0"/>
        <v>49.95319244411237</v>
      </c>
      <c r="D10" s="1">
        <f t="shared" si="1"/>
        <v>1.9030899869919435</v>
      </c>
      <c r="E10" s="1">
        <f t="shared" si="1"/>
        <v>1.698563248649236</v>
      </c>
    </row>
    <row r="11" spans="1:5" ht="12.75">
      <c r="A11" s="1">
        <v>100</v>
      </c>
      <c r="B11" s="1">
        <f t="shared" si="0"/>
        <v>59.71607558302463</v>
      </c>
      <c r="D11" s="1">
        <f t="shared" si="1"/>
        <v>2</v>
      </c>
      <c r="E11" s="1">
        <f t="shared" si="1"/>
        <v>1.7760912590556817</v>
      </c>
    </row>
    <row r="48" ht="12.75">
      <c r="A48" t="s">
        <v>97</v>
      </c>
    </row>
  </sheetData>
  <printOptions/>
  <pageMargins left="0.75" right="0.75" top="1" bottom="1" header="0.5" footer="0.5"/>
  <pageSetup orientation="portrait" r:id="rId2"/>
  <headerFooter alignWithMargins="0">
    <oddHeader>&amp;Lnur farhana mohd zaidi&amp;C0525368&amp;Rbiomedical science</oddHeader>
    <oddFooter>&amp;L&amp;D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G15" sqref="G15"/>
    </sheetView>
  </sheetViews>
  <sheetFormatPr defaultColWidth="9.140625" defaultRowHeight="12.75"/>
  <cols>
    <col min="1" max="1" width="9.57421875" style="0" bestFit="1" customWidth="1"/>
    <col min="2" max="2" width="25.28125" style="0" bestFit="1" customWidth="1"/>
  </cols>
  <sheetData>
    <row r="1" ht="12.75">
      <c r="A1" s="8" t="s">
        <v>6</v>
      </c>
    </row>
    <row r="3" spans="1:8" ht="12.75">
      <c r="A3" s="1" t="s">
        <v>7</v>
      </c>
      <c r="B3" s="1" t="s">
        <v>8</v>
      </c>
      <c r="D3" s="12" t="s">
        <v>9</v>
      </c>
      <c r="E3" s="12"/>
      <c r="F3" s="12"/>
      <c r="G3" s="12"/>
      <c r="H3" s="12"/>
    </row>
    <row r="4" spans="1:4" ht="12.75">
      <c r="A4" s="1">
        <v>0</v>
      </c>
      <c r="B4" s="1">
        <v>6</v>
      </c>
      <c r="D4" s="7" t="s">
        <v>54</v>
      </c>
    </row>
    <row r="5" spans="1:4" ht="15.75">
      <c r="A5" s="1">
        <v>1</v>
      </c>
      <c r="B5" s="1">
        <v>9</v>
      </c>
      <c r="D5" t="s">
        <v>10</v>
      </c>
    </row>
    <row r="6" spans="1:5" ht="14.25">
      <c r="A6" s="1">
        <v>2</v>
      </c>
      <c r="B6" s="1">
        <v>15</v>
      </c>
      <c r="D6" s="12" t="s">
        <v>28</v>
      </c>
      <c r="E6" s="12"/>
    </row>
    <row r="7" spans="1:2" ht="12.75">
      <c r="A7" s="1">
        <v>3</v>
      </c>
      <c r="B7" s="1">
        <v>19</v>
      </c>
    </row>
    <row r="8" spans="1:2" ht="12.75">
      <c r="A8" s="1">
        <v>4</v>
      </c>
      <c r="B8" s="1">
        <v>32</v>
      </c>
    </row>
    <row r="9" spans="1:2" ht="12.75">
      <c r="A9" s="1">
        <v>5</v>
      </c>
      <c r="B9" s="1">
        <v>42</v>
      </c>
    </row>
    <row r="10" spans="1:2" ht="12.75">
      <c r="A10" s="1">
        <v>6</v>
      </c>
      <c r="B10" s="1">
        <v>63</v>
      </c>
    </row>
    <row r="11" spans="1:2" ht="12.75">
      <c r="A11" s="1">
        <v>7</v>
      </c>
      <c r="B11" s="1">
        <v>102</v>
      </c>
    </row>
    <row r="12" spans="1:2" ht="12.75">
      <c r="A12" s="1">
        <v>8</v>
      </c>
      <c r="B12" s="1">
        <v>153</v>
      </c>
    </row>
    <row r="13" spans="1:2" ht="12.75">
      <c r="A13" s="1">
        <v>9</v>
      </c>
      <c r="B13" s="1">
        <v>220</v>
      </c>
    </row>
    <row r="14" spans="1:2" ht="12.75">
      <c r="A14" s="1">
        <v>10</v>
      </c>
      <c r="B14" s="1">
        <v>328</v>
      </c>
    </row>
    <row r="21" ht="12.75">
      <c r="E21" t="s">
        <v>25</v>
      </c>
    </row>
    <row r="34" spans="5:6" ht="12.75">
      <c r="E34" s="12" t="s">
        <v>26</v>
      </c>
      <c r="F34" s="12"/>
    </row>
    <row r="46" ht="12.75">
      <c r="E46" t="s">
        <v>27</v>
      </c>
    </row>
  </sheetData>
  <mergeCells count="3">
    <mergeCell ref="D3:H3"/>
    <mergeCell ref="E34:F34"/>
    <mergeCell ref="D6:E6"/>
  </mergeCells>
  <printOptions/>
  <pageMargins left="0.75" right="0.75" top="1" bottom="1" header="0.5" footer="0.5"/>
  <pageSetup orientation="portrait" r:id="rId2"/>
  <headerFooter alignWithMargins="0">
    <oddHeader>&amp;Lnur farhana mohd zaidi&amp;C0525368&amp;Rbiomedical science</oddHeader>
    <oddFooter>&amp;L&amp;D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9.7109375" style="0" bestFit="1" customWidth="1"/>
  </cols>
  <sheetData>
    <row r="1" ht="12.75">
      <c r="A1" s="8" t="s">
        <v>11</v>
      </c>
    </row>
    <row r="3" spans="1:3" ht="26.25" customHeight="1">
      <c r="A3" s="3" t="s">
        <v>12</v>
      </c>
      <c r="B3" s="1" t="s">
        <v>13</v>
      </c>
      <c r="C3" s="2"/>
    </row>
    <row r="4" spans="1:3" ht="12.75">
      <c r="A4" s="4">
        <v>55.5</v>
      </c>
      <c r="B4" s="1">
        <v>0</v>
      </c>
      <c r="C4" s="2"/>
    </row>
    <row r="5" spans="1:3" ht="12.75">
      <c r="A5" s="4">
        <v>44.7</v>
      </c>
      <c r="B5" s="1">
        <v>2</v>
      </c>
      <c r="C5" s="2"/>
    </row>
    <row r="6" spans="1:3" ht="12.75">
      <c r="A6" s="4">
        <v>38</v>
      </c>
      <c r="B6" s="1">
        <v>4</v>
      </c>
      <c r="C6" s="2"/>
    </row>
    <row r="7" spans="1:3" ht="12.75">
      <c r="A7" s="4">
        <v>34.7</v>
      </c>
      <c r="B7" s="1">
        <v>6</v>
      </c>
      <c r="C7" s="2"/>
    </row>
    <row r="8" spans="1:3" ht="12.75">
      <c r="A8" s="4">
        <v>30.6</v>
      </c>
      <c r="B8" s="1">
        <v>8</v>
      </c>
      <c r="C8" s="2"/>
    </row>
    <row r="9" spans="1:3" ht="12.75">
      <c r="A9" s="4">
        <v>27.2</v>
      </c>
      <c r="B9" s="1">
        <v>10</v>
      </c>
      <c r="C9" s="2"/>
    </row>
    <row r="10" spans="1:3" ht="12.75">
      <c r="A10" s="4">
        <v>22</v>
      </c>
      <c r="B10" s="1">
        <v>12</v>
      </c>
      <c r="C10" s="2"/>
    </row>
    <row r="11" spans="1:3" ht="12.75">
      <c r="A11" s="4">
        <v>15.9</v>
      </c>
      <c r="B11" s="1">
        <v>14</v>
      </c>
      <c r="C11" s="2"/>
    </row>
    <row r="12" spans="1:3" ht="12.75">
      <c r="A12" s="4">
        <v>8.1</v>
      </c>
      <c r="B12" s="1">
        <v>16</v>
      </c>
      <c r="C12" s="2"/>
    </row>
    <row r="13" spans="1:3" ht="12.75">
      <c r="A13" s="4">
        <v>2.9</v>
      </c>
      <c r="B13" s="1">
        <v>18</v>
      </c>
      <c r="C13" s="2"/>
    </row>
    <row r="14" spans="1:3" ht="12.75">
      <c r="A14" s="4">
        <v>1.5</v>
      </c>
      <c r="B14" s="1">
        <v>20</v>
      </c>
      <c r="C14" s="2"/>
    </row>
  </sheetData>
  <printOptions/>
  <pageMargins left="0.75" right="0.75" top="1" bottom="1" header="0.5" footer="0.5"/>
  <pageSetup orientation="portrait" r:id="rId2"/>
  <headerFooter alignWithMargins="0">
    <oddHeader>&amp;Lnur farhana mohd zaidi&amp;C0525368&amp;Rbiomedical science</oddHeader>
    <oddFooter>&amp;L&amp;D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F8" sqref="F8"/>
    </sheetView>
  </sheetViews>
  <sheetFormatPr defaultColWidth="9.140625" defaultRowHeight="12.75"/>
  <cols>
    <col min="1" max="1" width="12.57421875" style="0" bestFit="1" customWidth="1"/>
    <col min="2" max="2" width="15.421875" style="0" bestFit="1" customWidth="1"/>
  </cols>
  <sheetData>
    <row r="1" ht="12.75">
      <c r="A1" s="8" t="s">
        <v>14</v>
      </c>
    </row>
    <row r="3" spans="1:2" ht="14.25">
      <c r="A3" s="1" t="s">
        <v>15</v>
      </c>
      <c r="B3" s="1" t="s">
        <v>16</v>
      </c>
    </row>
    <row r="4" spans="1:2" ht="12.75">
      <c r="A4" s="1">
        <v>0.1</v>
      </c>
      <c r="B4" s="1">
        <v>21.2</v>
      </c>
    </row>
    <row r="5" spans="1:2" ht="12.75">
      <c r="A5" s="1">
        <v>0.8</v>
      </c>
      <c r="B5" s="1">
        <v>27.3</v>
      </c>
    </row>
    <row r="6" spans="1:2" ht="12.75">
      <c r="A6" s="1">
        <v>3.6</v>
      </c>
      <c r="B6" s="1">
        <v>31.8</v>
      </c>
    </row>
    <row r="7" spans="1:2" ht="12.75">
      <c r="A7" s="1">
        <v>12</v>
      </c>
      <c r="B7" s="1">
        <v>35.6</v>
      </c>
    </row>
    <row r="8" spans="1:2" ht="12.75">
      <c r="A8" s="1">
        <v>120</v>
      </c>
      <c r="B8" s="1">
        <v>42.3</v>
      </c>
    </row>
    <row r="9" spans="1:2" ht="12.75">
      <c r="A9" s="1">
        <v>390</v>
      </c>
      <c r="B9" s="1">
        <v>45.9</v>
      </c>
    </row>
    <row r="10" spans="1:2" ht="12.75">
      <c r="A10" s="1">
        <v>710</v>
      </c>
      <c r="B10" s="1">
        <v>47.7</v>
      </c>
    </row>
    <row r="11" spans="1:2" ht="12.75">
      <c r="A11" s="1">
        <v>1200</v>
      </c>
      <c r="B11" s="1">
        <v>49.2</v>
      </c>
    </row>
    <row r="12" spans="1:2" ht="12.75">
      <c r="A12" s="1">
        <v>1800</v>
      </c>
      <c r="B12" s="1">
        <v>50.5</v>
      </c>
    </row>
    <row r="13" spans="1:2" ht="12.75">
      <c r="A13" s="1">
        <v>2400</v>
      </c>
      <c r="B13" s="1">
        <v>51.4</v>
      </c>
    </row>
    <row r="21" ht="12.75">
      <c r="G21" t="s">
        <v>26</v>
      </c>
    </row>
    <row r="37" ht="12.75">
      <c r="G37" t="s">
        <v>29</v>
      </c>
    </row>
    <row r="61" ht="12.75">
      <c r="G61" t="s">
        <v>30</v>
      </c>
    </row>
    <row r="79" ht="12.75">
      <c r="G79" t="s">
        <v>27</v>
      </c>
    </row>
    <row r="90" spans="1:6" ht="14.25">
      <c r="A90" s="12" t="s">
        <v>31</v>
      </c>
      <c r="B90" s="12"/>
      <c r="C90" s="12"/>
      <c r="D90" s="12"/>
      <c r="E90" s="12"/>
      <c r="F90" s="12"/>
    </row>
  </sheetData>
  <mergeCells count="1">
    <mergeCell ref="A90:F90"/>
  </mergeCells>
  <printOptions/>
  <pageMargins left="0.75" right="0.75" top="1" bottom="1" header="0.5" footer="0.5"/>
  <pageSetup orientation="portrait" r:id="rId2"/>
  <headerFooter alignWithMargins="0">
    <oddHeader>&amp;Lnur farhana mohd zaidi&amp;C0525368&amp;Rbiomedical science</oddHeader>
    <oddFooter>&amp;L&amp;D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6">
      <selection activeCell="K16" sqref="K16"/>
    </sheetView>
  </sheetViews>
  <sheetFormatPr defaultColWidth="9.140625" defaultRowHeight="12.75"/>
  <cols>
    <col min="3" max="3" width="10.8515625" style="0" bestFit="1" customWidth="1"/>
  </cols>
  <sheetData>
    <row r="1" ht="12.75">
      <c r="A1" s="8" t="s">
        <v>17</v>
      </c>
    </row>
    <row r="3" spans="1:3" ht="12.75">
      <c r="A3" s="1" t="s">
        <v>18</v>
      </c>
      <c r="B3" s="1" t="s">
        <v>19</v>
      </c>
      <c r="C3" s="1" t="s">
        <v>20</v>
      </c>
    </row>
    <row r="4" spans="1:3" ht="12.75">
      <c r="A4" s="1">
        <v>1</v>
      </c>
      <c r="B4" s="1">
        <v>2480</v>
      </c>
      <c r="C4" s="1">
        <v>72</v>
      </c>
    </row>
    <row r="5" spans="1:3" ht="12.75">
      <c r="A5" s="1">
        <v>2</v>
      </c>
      <c r="B5" s="1">
        <v>2260</v>
      </c>
      <c r="C5" s="1">
        <v>86</v>
      </c>
    </row>
    <row r="6" spans="1:3" ht="12.75">
      <c r="A6" s="1">
        <v>3</v>
      </c>
      <c r="B6" s="1">
        <v>2500</v>
      </c>
      <c r="C6" s="1">
        <v>95</v>
      </c>
    </row>
    <row r="7" spans="1:3" ht="12.75">
      <c r="A7" s="1">
        <v>4</v>
      </c>
      <c r="B7" s="1">
        <v>1980</v>
      </c>
      <c r="C7" s="1">
        <v>89</v>
      </c>
    </row>
    <row r="8" spans="1:3" ht="12.75">
      <c r="A8" s="1">
        <v>5</v>
      </c>
      <c r="B8" s="1">
        <v>2210</v>
      </c>
      <c r="C8" s="1">
        <v>99</v>
      </c>
    </row>
    <row r="9" spans="1:3" ht="12.75">
      <c r="A9" s="1">
        <v>6</v>
      </c>
      <c r="B9" s="1">
        <v>2570</v>
      </c>
      <c r="C9" s="1">
        <v>112</v>
      </c>
    </row>
    <row r="10" spans="1:3" ht="12.75">
      <c r="A10" s="1">
        <v>7</v>
      </c>
      <c r="B10" s="1">
        <v>1750</v>
      </c>
      <c r="C10" s="1">
        <v>94</v>
      </c>
    </row>
    <row r="11" spans="1:3" ht="12.75">
      <c r="A11" s="1">
        <v>8</v>
      </c>
      <c r="B11" s="1">
        <v>2000</v>
      </c>
      <c r="C11" s="1">
        <v>109</v>
      </c>
    </row>
    <row r="12" spans="1:3" ht="12.75">
      <c r="A12" s="1">
        <v>9</v>
      </c>
      <c r="B12" s="1">
        <v>2200</v>
      </c>
      <c r="C12" s="1">
        <v>113</v>
      </c>
    </row>
    <row r="13" spans="1:3" ht="12.75">
      <c r="A13" s="1">
        <v>10</v>
      </c>
      <c r="B13" s="1">
        <v>2240</v>
      </c>
      <c r="C13" s="1">
        <v>122</v>
      </c>
    </row>
    <row r="33" spans="1:2" ht="12.75">
      <c r="A33" s="12" t="s">
        <v>94</v>
      </c>
      <c r="B33" s="12"/>
    </row>
    <row r="34" spans="1:7" ht="12.75">
      <c r="A34" s="12" t="s">
        <v>95</v>
      </c>
      <c r="B34" s="12"/>
      <c r="C34" s="12"/>
      <c r="D34" s="12"/>
      <c r="E34" s="12"/>
      <c r="F34" s="12"/>
      <c r="G34" s="12"/>
    </row>
    <row r="36" spans="1:7" ht="12.75">
      <c r="A36" s="12" t="s">
        <v>96</v>
      </c>
      <c r="B36" s="12"/>
      <c r="C36" s="12"/>
      <c r="D36" s="12"/>
      <c r="E36" s="12"/>
      <c r="F36" s="12"/>
      <c r="G36" s="12"/>
    </row>
  </sheetData>
  <mergeCells count="3">
    <mergeCell ref="A34:G34"/>
    <mergeCell ref="A36:G36"/>
    <mergeCell ref="A33:B33"/>
  </mergeCells>
  <printOptions/>
  <pageMargins left="0.75" right="0.75" top="1" bottom="1" header="0.5" footer="0.5"/>
  <pageSetup orientation="portrait" r:id="rId2"/>
  <headerFooter alignWithMargins="0">
    <oddHeader>&amp;Lnur farhana mohd zaidi&amp;C0525368&amp;Rbiomedical science</oddHeader>
    <oddFooter>&amp;L&amp;D 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4">
      <selection activeCell="B40" sqref="B40:C44"/>
    </sheetView>
  </sheetViews>
  <sheetFormatPr defaultColWidth="9.140625" defaultRowHeight="12.75"/>
  <sheetData>
    <row r="1" ht="12.75">
      <c r="A1" s="8" t="s">
        <v>21</v>
      </c>
    </row>
    <row r="3" spans="1:5" ht="14.25">
      <c r="A3" s="12" t="s">
        <v>22</v>
      </c>
      <c r="B3" s="12"/>
      <c r="C3" s="12"/>
      <c r="D3" s="12"/>
      <c r="E3" s="12"/>
    </row>
    <row r="5" spans="1:2" ht="12.75">
      <c r="A5" t="s">
        <v>32</v>
      </c>
      <c r="B5">
        <v>10</v>
      </c>
    </row>
    <row r="6" spans="1:2" ht="12.75">
      <c r="A6" t="s">
        <v>33</v>
      </c>
      <c r="B6">
        <v>400</v>
      </c>
    </row>
    <row r="7" spans="1:3" ht="12.75">
      <c r="A7" s="6" t="s">
        <v>34</v>
      </c>
      <c r="B7" s="6">
        <v>40</v>
      </c>
      <c r="C7" s="6"/>
    </row>
    <row r="8" spans="1:2" ht="12.75">
      <c r="A8" s="6" t="s">
        <v>35</v>
      </c>
      <c r="B8" s="6">
        <v>0.2</v>
      </c>
    </row>
    <row r="9" spans="1:2" ht="12.75">
      <c r="A9" s="6" t="s">
        <v>36</v>
      </c>
      <c r="B9" s="6">
        <v>0.0821</v>
      </c>
    </row>
    <row r="10" ht="12.75">
      <c r="A10" s="6"/>
    </row>
    <row r="11" spans="1:2" ht="12.75">
      <c r="A11" s="7" t="s">
        <v>37</v>
      </c>
      <c r="B11">
        <v>0.25086977847896613</v>
      </c>
    </row>
    <row r="13" spans="1:2" ht="12.75">
      <c r="A13" t="s">
        <v>38</v>
      </c>
      <c r="B13">
        <f>(B5+B7/B11^2)*(B11-B8)-(B9*B6)</f>
        <v>-3.874213277299532E-06</v>
      </c>
    </row>
    <row r="17" ht="12.75">
      <c r="A17" s="8" t="s">
        <v>23</v>
      </c>
    </row>
    <row r="19" ht="12.75">
      <c r="A19" t="s">
        <v>39</v>
      </c>
    </row>
    <row r="21" spans="1:4" ht="12.75">
      <c r="A21" s="12" t="s">
        <v>40</v>
      </c>
      <c r="B21" s="12"/>
      <c r="C21" s="12"/>
      <c r="D21">
        <v>3.643630133919664</v>
      </c>
    </row>
    <row r="22" spans="1:2" ht="12.75">
      <c r="A22" t="s">
        <v>41</v>
      </c>
      <c r="B22">
        <f>D21*TAN(D21)-2</f>
        <v>0.00017440759520548355</v>
      </c>
    </row>
    <row r="24" spans="1:4" ht="12.75">
      <c r="A24" s="12" t="s">
        <v>42</v>
      </c>
      <c r="B24" s="12"/>
      <c r="C24" s="12"/>
      <c r="D24">
        <v>-1.0768980703877382</v>
      </c>
    </row>
    <row r="25" spans="1:2" ht="12.75">
      <c r="A25" t="s">
        <v>41</v>
      </c>
      <c r="B25">
        <f>(D24)*TAN(D24)-2</f>
        <v>0.00016013208322895878</v>
      </c>
    </row>
    <row r="29" ht="12.75">
      <c r="A29" s="8" t="s">
        <v>43</v>
      </c>
    </row>
    <row r="31" spans="1:2" ht="14.25">
      <c r="A31" s="13" t="s">
        <v>44</v>
      </c>
      <c r="B31" s="13"/>
    </row>
    <row r="33" spans="1:7" ht="12.75">
      <c r="A33" t="s">
        <v>45</v>
      </c>
      <c r="B33" s="9" t="s">
        <v>32</v>
      </c>
      <c r="C33" s="9">
        <v>10000</v>
      </c>
      <c r="E33" t="s">
        <v>49</v>
      </c>
      <c r="F33" s="9" t="s">
        <v>50</v>
      </c>
      <c r="G33" s="9">
        <v>10000</v>
      </c>
    </row>
    <row r="34" spans="2:7" ht="12.75">
      <c r="B34" s="9" t="s">
        <v>47</v>
      </c>
      <c r="C34" s="9">
        <v>0.00667</v>
      </c>
      <c r="F34" s="9" t="s">
        <v>52</v>
      </c>
      <c r="G34" s="9">
        <v>36</v>
      </c>
    </row>
    <row r="35" spans="2:7" ht="12.75">
      <c r="B35" s="9" t="s">
        <v>48</v>
      </c>
      <c r="C35" s="9">
        <v>36</v>
      </c>
      <c r="F35" s="9" t="s">
        <v>51</v>
      </c>
      <c r="G35" s="9">
        <v>350</v>
      </c>
    </row>
    <row r="36" spans="2:7" ht="12.75">
      <c r="B36" s="10" t="s">
        <v>46</v>
      </c>
      <c r="C36" s="9">
        <v>313.3821077309267</v>
      </c>
      <c r="F36" s="10" t="s">
        <v>47</v>
      </c>
      <c r="G36" s="9">
        <v>0.013067987550933401</v>
      </c>
    </row>
    <row r="37" spans="2:7" ht="12.75">
      <c r="B37" s="9" t="s">
        <v>38</v>
      </c>
      <c r="C37" s="9">
        <f>C33*(C34*(1+C34)^C35/((1+C34)^C35-1))-C36</f>
        <v>0</v>
      </c>
      <c r="F37" s="9" t="s">
        <v>38</v>
      </c>
      <c r="G37" s="9">
        <f>G33*(G36*(1+G36)^G34/((1+G36)^G34-1))-G35</f>
        <v>0.0003323656533780195</v>
      </c>
    </row>
    <row r="40" spans="1:3" ht="12.75">
      <c r="A40" t="s">
        <v>53</v>
      </c>
      <c r="B40" s="9" t="s">
        <v>50</v>
      </c>
      <c r="C40" s="9">
        <v>10000</v>
      </c>
    </row>
    <row r="41" spans="2:3" ht="12.75">
      <c r="B41" s="9" t="s">
        <v>51</v>
      </c>
      <c r="C41" s="9">
        <v>350</v>
      </c>
    </row>
    <row r="42" spans="2:3" ht="12.75">
      <c r="B42" s="9" t="s">
        <v>47</v>
      </c>
      <c r="C42" s="9">
        <v>0.006667</v>
      </c>
    </row>
    <row r="43" spans="2:3" ht="12.75">
      <c r="B43" s="10" t="s">
        <v>52</v>
      </c>
      <c r="C43" s="9">
        <v>31.802076441067847</v>
      </c>
    </row>
    <row r="44" spans="2:3" ht="12.75">
      <c r="B44" s="9" t="s">
        <v>38</v>
      </c>
      <c r="C44" s="9">
        <f>C40*(C42*(1+C42)^C43/((1+C42)^C43-1))-C41</f>
        <v>0.00010783729226204741</v>
      </c>
    </row>
  </sheetData>
  <mergeCells count="4">
    <mergeCell ref="A3:E3"/>
    <mergeCell ref="A21:C21"/>
    <mergeCell ref="A24:C24"/>
    <mergeCell ref="A31:B31"/>
  </mergeCells>
  <printOptions/>
  <pageMargins left="0.75" right="0.75" top="1" bottom="1" header="0.5" footer="0.5"/>
  <pageSetup orientation="portrait" r:id="rId1"/>
  <headerFooter alignWithMargins="0">
    <oddHeader>&amp;Lnur farhana mohd zaidi&amp;C0525368&amp;Rbiomedical science</oddHeader>
    <oddFooter>&amp;L&amp;D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5">
      <selection activeCell="F20" sqref="F20"/>
    </sheetView>
  </sheetViews>
  <sheetFormatPr defaultColWidth="9.140625" defaultRowHeight="12.75"/>
  <cols>
    <col min="1" max="1" width="10.8515625" style="0" bestFit="1" customWidth="1"/>
    <col min="3" max="3" width="9.28125" style="0" customWidth="1"/>
  </cols>
  <sheetData>
    <row r="1" ht="12.75">
      <c r="A1" s="8" t="s">
        <v>55</v>
      </c>
    </row>
    <row r="3" spans="1:6" ht="12.75">
      <c r="A3" s="12" t="s">
        <v>56</v>
      </c>
      <c r="B3" s="12"/>
      <c r="C3" s="12"/>
      <c r="D3" s="12"/>
      <c r="E3" s="6"/>
      <c r="F3" s="6"/>
    </row>
    <row r="5" spans="1:3" ht="12.75">
      <c r="A5" t="s">
        <v>45</v>
      </c>
      <c r="B5" s="12" t="s">
        <v>57</v>
      </c>
      <c r="C5" s="12"/>
    </row>
    <row r="6" spans="2:3" ht="12.75">
      <c r="B6" s="12" t="s">
        <v>58</v>
      </c>
      <c r="C6" s="12"/>
    </row>
    <row r="7" spans="2:3" ht="12.75">
      <c r="B7" s="12" t="s">
        <v>59</v>
      </c>
      <c r="C7" s="12"/>
    </row>
    <row r="9" spans="1:4" ht="12.75">
      <c r="A9" s="9"/>
      <c r="B9" s="9" t="s">
        <v>60</v>
      </c>
      <c r="C9" s="9" t="s">
        <v>61</v>
      </c>
      <c r="D9" s="9" t="s">
        <v>62</v>
      </c>
    </row>
    <row r="10" spans="1:4" ht="12.75">
      <c r="A10" s="9" t="s">
        <v>63</v>
      </c>
      <c r="B10" s="10">
        <v>3.00000012390696</v>
      </c>
      <c r="C10" s="10">
        <v>-0.9999996021556132</v>
      </c>
      <c r="D10" s="10">
        <v>4.000000046795919</v>
      </c>
    </row>
    <row r="12" spans="1:2" ht="12.75">
      <c r="A12" s="9" t="s">
        <v>64</v>
      </c>
      <c r="B12" s="9">
        <f>B10-2*C10+3*D10-17</f>
        <v>-5.313940576456844E-07</v>
      </c>
    </row>
    <row r="13" spans="1:2" ht="12.75">
      <c r="A13" s="9" t="s">
        <v>65</v>
      </c>
      <c r="B13" s="9">
        <f>3*B10+C10-2*D10</f>
        <v>6.759734283434682E-07</v>
      </c>
    </row>
    <row r="14" spans="1:2" ht="12.75">
      <c r="A14" s="9" t="s">
        <v>66</v>
      </c>
      <c r="B14" s="9">
        <f>2*B10+3*C10+D10-7</f>
        <v>1.4881429990509787E-06</v>
      </c>
    </row>
    <row r="16" spans="1:2" ht="12.75">
      <c r="A16" t="s">
        <v>38</v>
      </c>
      <c r="B16">
        <f>B12^2+B13^2+B14^2</f>
        <v>2.953889305952008E-12</v>
      </c>
    </row>
    <row r="19" spans="1:4" ht="12.75">
      <c r="A19" t="s">
        <v>49</v>
      </c>
      <c r="B19" s="5" t="s">
        <v>67</v>
      </c>
      <c r="C19" s="5"/>
      <c r="D19" s="5"/>
    </row>
    <row r="20" spans="2:3" ht="12.75">
      <c r="B20" s="12" t="s">
        <v>68</v>
      </c>
      <c r="C20" s="12"/>
    </row>
    <row r="21" spans="2:3" ht="12.75">
      <c r="B21" s="12" t="s">
        <v>69</v>
      </c>
      <c r="C21" s="12"/>
    </row>
    <row r="22" spans="2:4" ht="12.75">
      <c r="B22" s="12" t="s">
        <v>70</v>
      </c>
      <c r="C22" s="12"/>
      <c r="D22" s="12"/>
    </row>
    <row r="23" spans="2:4" ht="12.75">
      <c r="B23" s="12" t="s">
        <v>71</v>
      </c>
      <c r="C23" s="12"/>
      <c r="D23" s="12"/>
    </row>
    <row r="25" spans="1:6" ht="12.75">
      <c r="A25" s="9"/>
      <c r="B25" s="9" t="s">
        <v>60</v>
      </c>
      <c r="C25" s="9" t="s">
        <v>61</v>
      </c>
      <c r="D25" s="9" t="s">
        <v>62</v>
      </c>
      <c r="E25" s="9" t="s">
        <v>72</v>
      </c>
      <c r="F25" s="9" t="s">
        <v>73</v>
      </c>
    </row>
    <row r="26" spans="1:6" ht="12.75">
      <c r="A26" s="9" t="s">
        <v>63</v>
      </c>
      <c r="B26" s="10">
        <v>2.98287799415829</v>
      </c>
      <c r="C26" s="10">
        <v>2.2022610618184064</v>
      </c>
      <c r="D26" s="10">
        <v>0.23526350667516308</v>
      </c>
      <c r="E26" s="10">
        <v>0.14070065382978614</v>
      </c>
      <c r="F26" s="10">
        <v>5.7204284909097245</v>
      </c>
    </row>
    <row r="28" spans="1:2" ht="12.75">
      <c r="A28" s="9" t="s">
        <v>64</v>
      </c>
      <c r="B28" s="9">
        <f>11*B26+3*C26+E26+2*F26-51</f>
        <v>-1.2431543439106463E-06</v>
      </c>
    </row>
    <row r="29" spans="1:2" ht="12.75">
      <c r="A29" s="9" t="s">
        <v>65</v>
      </c>
      <c r="B29" s="9">
        <f>4*C26+2*D26+F26-15</f>
        <v>-2.484663248480956E-07</v>
      </c>
    </row>
    <row r="30" spans="1:2" ht="12.75">
      <c r="A30" s="9" t="s">
        <v>66</v>
      </c>
      <c r="B30" s="9">
        <f>3*B26+2*C26+7*D26+E27-15</f>
        <v>6.528378246883904E-07</v>
      </c>
    </row>
    <row r="31" spans="1:2" ht="12.75">
      <c r="A31" s="9" t="s">
        <v>74</v>
      </c>
      <c r="B31" s="9">
        <f>4*B26+4*D26+10*E26+F26-20</f>
        <v>1.032541398160447E-06</v>
      </c>
    </row>
    <row r="32" spans="1:2" ht="12.75">
      <c r="A32" s="9" t="s">
        <v>75</v>
      </c>
      <c r="B32" s="9">
        <f>2*B26+5*C26+D26+3*E26+13*F26-92</f>
        <v>-2.852600459846144E-06</v>
      </c>
    </row>
    <row r="34" spans="1:2" ht="12.75">
      <c r="A34" t="s">
        <v>38</v>
      </c>
      <c r="B34">
        <f>B28^2+B29^2+B30^2+B31^2+B32^2</f>
        <v>1.1236836585140861E-11</v>
      </c>
    </row>
  </sheetData>
  <mergeCells count="8">
    <mergeCell ref="B23:D23"/>
    <mergeCell ref="B20:C20"/>
    <mergeCell ref="B21:C21"/>
    <mergeCell ref="B22:D22"/>
    <mergeCell ref="A3:D3"/>
    <mergeCell ref="B5:C5"/>
    <mergeCell ref="B6:C6"/>
    <mergeCell ref="B7:C7"/>
  </mergeCells>
  <printOptions/>
  <pageMargins left="0.75" right="0.75" top="1" bottom="1" header="0.5" footer="0.5"/>
  <pageSetup orientation="portrait" r:id="rId1"/>
  <headerFooter alignWithMargins="0">
    <oddHeader>&amp;Lnur farhana mohd zaidi&amp;C0525368&amp;Rbiomedical science</oddHeader>
    <oddFooter>&amp;L&amp;D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 topLeftCell="A1">
      <selection activeCell="G57" sqref="G57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</cols>
  <sheetData>
    <row r="1" ht="12.75">
      <c r="A1" s="8" t="s">
        <v>76</v>
      </c>
    </row>
    <row r="3" spans="1:2" ht="12.75">
      <c r="A3" s="12" t="s">
        <v>83</v>
      </c>
      <c r="B3" s="12"/>
    </row>
    <row r="5" spans="1:2" ht="12.75">
      <c r="A5" s="6" t="s">
        <v>79</v>
      </c>
      <c r="B5" s="6">
        <v>1000</v>
      </c>
    </row>
    <row r="6" spans="1:2" ht="12.75">
      <c r="A6" s="6" t="s">
        <v>80</v>
      </c>
      <c r="B6" s="6">
        <v>8000</v>
      </c>
    </row>
    <row r="7" spans="1:2" ht="12.75">
      <c r="A7" t="s">
        <v>81</v>
      </c>
      <c r="B7">
        <v>0</v>
      </c>
    </row>
    <row r="8" spans="1:2" ht="12.75">
      <c r="A8" t="s">
        <v>82</v>
      </c>
      <c r="B8">
        <v>0</v>
      </c>
    </row>
    <row r="10" spans="1:3" ht="12.75">
      <c r="A10" s="1"/>
      <c r="B10" s="1" t="s">
        <v>60</v>
      </c>
      <c r="C10" s="1" t="s">
        <v>61</v>
      </c>
    </row>
    <row r="11" spans="1:3" ht="12.75">
      <c r="A11" s="1" t="s">
        <v>63</v>
      </c>
      <c r="B11" s="11">
        <v>1600</v>
      </c>
      <c r="C11" s="11">
        <v>0</v>
      </c>
    </row>
    <row r="13" spans="1:2" ht="12.75">
      <c r="A13" t="s">
        <v>38</v>
      </c>
      <c r="B13">
        <f>60*B11+44*C11</f>
        <v>96000</v>
      </c>
    </row>
    <row r="15" spans="1:2" ht="12.75">
      <c r="A15" s="1" t="s">
        <v>77</v>
      </c>
      <c r="B15" s="1" t="s">
        <v>78</v>
      </c>
    </row>
    <row r="16" spans="1:2" ht="12.75">
      <c r="A16" s="1">
        <v>1</v>
      </c>
      <c r="B16" s="1">
        <f>B11+C11</f>
        <v>1600</v>
      </c>
    </row>
    <row r="17" spans="1:2" ht="12.75">
      <c r="A17" s="1">
        <v>2</v>
      </c>
      <c r="B17" s="1">
        <f>5*B11+3*C11</f>
        <v>8000</v>
      </c>
    </row>
    <row r="18" spans="1:2" ht="12.75">
      <c r="A18" s="1">
        <v>3</v>
      </c>
      <c r="B18" s="1">
        <f>B11</f>
        <v>1600</v>
      </c>
    </row>
    <row r="19" spans="1:2" ht="12.75">
      <c r="A19" s="1">
        <v>4</v>
      </c>
      <c r="B19" s="1">
        <f>C11</f>
        <v>0</v>
      </c>
    </row>
    <row r="22" ht="12.75">
      <c r="A22" t="s">
        <v>84</v>
      </c>
    </row>
    <row r="24" spans="1:2" ht="12.75">
      <c r="A24" t="s">
        <v>79</v>
      </c>
      <c r="B24">
        <v>1000</v>
      </c>
    </row>
    <row r="25" spans="1:2" ht="12.75">
      <c r="A25" t="s">
        <v>80</v>
      </c>
      <c r="B25">
        <v>8000</v>
      </c>
    </row>
    <row r="26" spans="1:2" ht="12.75">
      <c r="A26" t="s">
        <v>81</v>
      </c>
      <c r="B26">
        <v>0</v>
      </c>
    </row>
    <row r="27" spans="1:2" ht="12.75">
      <c r="A27" t="s">
        <v>82</v>
      </c>
      <c r="B27">
        <v>0</v>
      </c>
    </row>
    <row r="29" spans="1:3" ht="12.75">
      <c r="A29" s="1"/>
      <c r="B29" s="1" t="s">
        <v>60</v>
      </c>
      <c r="C29" s="1" t="s">
        <v>61</v>
      </c>
    </row>
    <row r="30" spans="1:3" ht="12.75">
      <c r="A30" s="1" t="s">
        <v>63</v>
      </c>
      <c r="B30" s="1">
        <v>112098648513.6</v>
      </c>
      <c r="C30" s="1">
        <v>56049324628.13334</v>
      </c>
    </row>
    <row r="32" spans="1:2" ht="12.75">
      <c r="A32" t="s">
        <v>38</v>
      </c>
      <c r="B32">
        <f>60*B30+30*C30</f>
        <v>8407398649660</v>
      </c>
    </row>
    <row r="34" spans="1:2" ht="12.75">
      <c r="A34" s="1" t="s">
        <v>77</v>
      </c>
      <c r="B34" s="1" t="s">
        <v>85</v>
      </c>
    </row>
    <row r="35" spans="1:2" ht="12.75">
      <c r="A35" s="1">
        <v>1</v>
      </c>
      <c r="B35" s="1">
        <f>B30+C30</f>
        <v>168147973141.73334</v>
      </c>
    </row>
    <row r="36" spans="1:2" ht="12.75">
      <c r="A36" s="1">
        <v>2</v>
      </c>
      <c r="B36" s="1">
        <f>5*B30+3*C30</f>
        <v>728641216452.4</v>
      </c>
    </row>
    <row r="37" spans="1:2" ht="12.75">
      <c r="A37" s="1">
        <v>3</v>
      </c>
      <c r="B37" s="1">
        <f>B30</f>
        <v>112098648513.6</v>
      </c>
    </row>
    <row r="38" spans="1:2" ht="12.75">
      <c r="A38" s="1">
        <v>4</v>
      </c>
      <c r="B38" s="1">
        <f>C30</f>
        <v>56049324628.13334</v>
      </c>
    </row>
    <row r="41" ht="12.75">
      <c r="A41" s="8" t="s">
        <v>92</v>
      </c>
    </row>
    <row r="43" ht="12.75">
      <c r="A43" t="s">
        <v>86</v>
      </c>
    </row>
    <row r="44" ht="12.75">
      <c r="A44" t="s">
        <v>87</v>
      </c>
    </row>
    <row r="46" spans="1:2" ht="12.75">
      <c r="A46" t="s">
        <v>93</v>
      </c>
      <c r="B46">
        <v>10</v>
      </c>
    </row>
    <row r="48" spans="1:2" ht="12.75">
      <c r="A48" s="9" t="s">
        <v>52</v>
      </c>
      <c r="B48" s="9">
        <v>10</v>
      </c>
    </row>
    <row r="49" spans="1:2" ht="12.75">
      <c r="A49" s="9" t="s">
        <v>88</v>
      </c>
      <c r="B49" s="9">
        <v>0.5233175699207162</v>
      </c>
    </row>
    <row r="50" spans="1:2" ht="12.75">
      <c r="A50" s="9" t="s">
        <v>89</v>
      </c>
      <c r="B50" s="9">
        <f>10000*B48*(1+2*(B49^2))</f>
        <v>154772.25579754476</v>
      </c>
    </row>
    <row r="51" spans="1:2" ht="12.75">
      <c r="A51" s="9" t="s">
        <v>90</v>
      </c>
      <c r="B51" s="9">
        <f>150000/(B48*(B49^2))</f>
        <v>54772.25570348848</v>
      </c>
    </row>
    <row r="52" spans="1:2" ht="12.75">
      <c r="A52" s="9" t="s">
        <v>91</v>
      </c>
      <c r="B52" s="9">
        <f>B50+B51</f>
        <v>209544.51150103324</v>
      </c>
    </row>
  </sheetData>
  <mergeCells count="1">
    <mergeCell ref="A3:B3"/>
  </mergeCells>
  <printOptions/>
  <pageMargins left="0.75" right="0.75" top="1" bottom="1" header="0.5" footer="0.5"/>
  <pageSetup orientation="portrait" r:id="rId1"/>
  <headerFooter alignWithMargins="0">
    <oddHeader>&amp;Lnur farhana mohd zaidi&amp;C0525368&amp;Rbiomedical science</oddHeader>
    <oddFooter>&amp;L&amp;D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User</dc:creator>
  <cp:keywords/>
  <dc:description/>
  <cp:lastModifiedBy>Windows XP User</cp:lastModifiedBy>
  <cp:lastPrinted>2006-02-05T14:27:23Z</cp:lastPrinted>
  <dcterms:created xsi:type="dcterms:W3CDTF">2006-02-04T05:03:04Z</dcterms:created>
  <dcterms:modified xsi:type="dcterms:W3CDTF">2006-02-05T14:28:22Z</dcterms:modified>
  <cp:category/>
  <cp:version/>
  <cp:contentType/>
  <cp:contentStatus/>
</cp:coreProperties>
</file>